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OfficeInfo_PCE_neverejne\_Komora_geodetov_a_kartografov\_01_Ekonomická_komisia\_Kalkulácia_hodinovej_sadzby_geodeta\"/>
    </mc:Choice>
  </mc:AlternateContent>
  <xr:revisionPtr revIDLastSave="0" documentId="13_ncr:1_{27F2AF08-AEB1-49CB-8542-0E3AA706FD08}" xr6:coauthVersionLast="47" xr6:coauthVersionMax="47" xr10:uidLastSave="{00000000-0000-0000-0000-000000000000}"/>
  <bookViews>
    <workbookView xWindow="-93" yWindow="-93" windowWidth="23226" windowHeight="13866" xr2:uid="{00000000-000D-0000-FFFF-FFFF00000000}"/>
  </bookViews>
  <sheets>
    <sheet name="GaK Kalkulácia" sheetId="1" r:id="rId1"/>
  </sheets>
  <definedNames>
    <definedName name="_xlnm.Print_Area" localSheetId="0">'GaK Kalkulácia'!$A$1:$G$33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19" i="1"/>
  <c r="B20" i="1" s="1"/>
  <c r="B22" i="1" s="1"/>
  <c r="B14" i="1"/>
  <c r="B13" i="1"/>
  <c r="E5" i="1"/>
  <c r="E4" i="1"/>
  <c r="D5" i="1"/>
  <c r="D4" i="1"/>
  <c r="C5" i="1"/>
  <c r="B5" i="1"/>
  <c r="B4" i="1"/>
  <c r="E19" i="1"/>
  <c r="E20" i="1" s="1"/>
  <c r="E22" i="1" s="1"/>
  <c r="E24" i="1"/>
  <c r="E25" i="1" s="1"/>
  <c r="E13" i="1"/>
  <c r="E6" i="1"/>
  <c r="D24" i="1"/>
  <c r="D25" i="1" s="1"/>
  <c r="D19" i="1"/>
  <c r="D20" i="1" s="1"/>
  <c r="D22" i="1" s="1"/>
  <c r="D13" i="1"/>
  <c r="D6" i="1"/>
  <c r="C24" i="1"/>
  <c r="C25" i="1" s="1"/>
  <c r="C19" i="1"/>
  <c r="C20" i="1" s="1"/>
  <c r="C22" i="1" s="1"/>
  <c r="C13" i="1"/>
  <c r="C6" i="1"/>
  <c r="B6" i="1"/>
  <c r="B24" i="1"/>
  <c r="B25" i="1" s="1"/>
  <c r="E8" i="1" l="1"/>
  <c r="E9" i="1" s="1"/>
  <c r="E14" i="1" s="1"/>
  <c r="E29" i="1" s="1"/>
  <c r="E30" i="1" s="1"/>
  <c r="B8" i="1"/>
  <c r="B9" i="1" s="1"/>
  <c r="B29" i="1" s="1"/>
  <c r="B30" i="1" s="1"/>
  <c r="C8" i="1"/>
  <c r="C9" i="1" s="1"/>
  <c r="C14" i="1" s="1"/>
  <c r="C29" i="1" s="1"/>
  <c r="C30" i="1" s="1"/>
  <c r="D8" i="1"/>
  <c r="D9" i="1" s="1"/>
  <c r="D14" i="1" s="1"/>
  <c r="D29" i="1" s="1"/>
  <c r="D30" i="1" s="1"/>
</calcChain>
</file>

<file path=xl/sharedStrings.xml><?xml version="1.0" encoding="utf-8"?>
<sst xmlns="http://schemas.openxmlformats.org/spreadsheetml/2006/main" count="98" uniqueCount="95">
  <si>
    <t>1.</t>
  </si>
  <si>
    <t>1.1.</t>
  </si>
  <si>
    <t>1.2.</t>
  </si>
  <si>
    <t>1.3.</t>
  </si>
  <si>
    <t>1.4.</t>
  </si>
  <si>
    <t>2.</t>
  </si>
  <si>
    <t>3.</t>
  </si>
  <si>
    <t>3.1.</t>
  </si>
  <si>
    <t>3.2.</t>
  </si>
  <si>
    <t>4.</t>
  </si>
  <si>
    <t>5.</t>
  </si>
  <si>
    <t>6.</t>
  </si>
  <si>
    <t>3.3.</t>
  </si>
  <si>
    <t>2.1.</t>
  </si>
  <si>
    <t>2.2.</t>
  </si>
  <si>
    <t>2.3.</t>
  </si>
  <si>
    <t>Denné produktívne hodiny</t>
  </si>
  <si>
    <t>1.5.</t>
  </si>
  <si>
    <t>Poznámka k obsahu stĺpca</t>
  </si>
  <si>
    <t>Priame mzdové náklady, mzda za výrobný čas od prípravy až po dokončenie a odovzdanie výsledkov prác</t>
  </si>
  <si>
    <t>Nepriame mzdové náklady, mzda za nevýrobný čas určený obvykle na riadenie zákazky a na iné administratívne úkony</t>
  </si>
  <si>
    <t>Náklady náhrad na dovolenky</t>
  </si>
  <si>
    <t>25 dní dovolenky - jedna mesačná hrubá mzda</t>
  </si>
  <si>
    <t>Percento povinných odvodov</t>
  </si>
  <si>
    <t>Ročné produktívne dni</t>
  </si>
  <si>
    <r>
      <rPr>
        <b/>
        <sz val="11"/>
        <color indexed="10"/>
        <rFont val="Calibri"/>
        <family val="2"/>
        <charset val="238"/>
      </rPr>
      <t>Ročné</t>
    </r>
    <r>
      <rPr>
        <b/>
        <sz val="11"/>
        <color indexed="8"/>
        <rFont val="Calibri"/>
        <family val="2"/>
        <charset val="238"/>
      </rPr>
      <t xml:space="preserve"> produktívne hodiny</t>
    </r>
  </si>
  <si>
    <t>Výrobné a nevýrobné materiálové náklady</t>
  </si>
  <si>
    <t>Náklady za služby materiálovej a nemateriálovej povahy</t>
  </si>
  <si>
    <r>
      <t xml:space="preserve">Fixné </t>
    </r>
    <r>
      <rPr>
        <b/>
        <sz val="14"/>
        <color indexed="10"/>
        <rFont val="Calibri"/>
        <family val="2"/>
        <charset val="238"/>
      </rPr>
      <t>ročné</t>
    </r>
    <r>
      <rPr>
        <b/>
        <sz val="14"/>
        <color indexed="8"/>
        <rFont val="Calibri"/>
        <family val="2"/>
        <charset val="238"/>
      </rPr>
      <t xml:space="preserve"> náklady na jedného pracovníka</t>
    </r>
  </si>
  <si>
    <t>Vysvetlivky:</t>
  </si>
  <si>
    <r>
      <t xml:space="preserve">Produktívny </t>
    </r>
    <r>
      <rPr>
        <b/>
        <sz val="14"/>
        <color indexed="10"/>
        <rFont val="Calibri"/>
        <family val="2"/>
        <charset val="238"/>
      </rPr>
      <t>ročný</t>
    </r>
    <r>
      <rPr>
        <b/>
        <sz val="14"/>
        <color indexed="8"/>
        <rFont val="Calibri"/>
        <family val="2"/>
        <charset val="238"/>
      </rPr>
      <t xml:space="preserve"> čas jedného pracovníka</t>
    </r>
  </si>
  <si>
    <r>
      <t xml:space="preserve">Variabilné </t>
    </r>
    <r>
      <rPr>
        <b/>
        <sz val="14"/>
        <color indexed="10"/>
        <rFont val="Calibri"/>
        <family val="2"/>
        <charset val="238"/>
      </rPr>
      <t>ročné</t>
    </r>
    <r>
      <rPr>
        <b/>
        <sz val="14"/>
        <color indexed="8"/>
        <rFont val="Calibri"/>
        <family val="2"/>
        <charset val="238"/>
      </rPr>
      <t xml:space="preserve"> náklady celej spoločnosti</t>
    </r>
  </si>
  <si>
    <r>
      <rPr>
        <b/>
        <sz val="14"/>
        <color indexed="10"/>
        <rFont val="Calibri"/>
        <family val="2"/>
        <charset val="238"/>
      </rPr>
      <t xml:space="preserve">Ročné </t>
    </r>
    <r>
      <rPr>
        <b/>
        <sz val="14"/>
        <color indexed="8"/>
        <rFont val="Calibri"/>
        <family val="2"/>
        <charset val="238"/>
      </rPr>
      <t>účtovné odpisy hmotného a nehmotného investičného majetku celej spoločnosti</t>
    </r>
  </si>
  <si>
    <t>2.4.</t>
  </si>
  <si>
    <t>3.5.</t>
  </si>
  <si>
    <t>3.6.</t>
  </si>
  <si>
    <t>4.1.</t>
  </si>
  <si>
    <t>4.2.</t>
  </si>
  <si>
    <t>Do žltých buniek je možné vkladať zmenené údaje podľa vlastného uváženia, napr. do položky 1.1. možno vkladať odlišné sumy mesačnej mzdy, alebo do položky 3.5. iný počet pracovníkov spoločnosti.</t>
  </si>
  <si>
    <t>Mesačná hrubá mzda</t>
  </si>
  <si>
    <t>Fixné ročné náklady na jedného pracovníka</t>
  </si>
  <si>
    <t>Ročne</t>
  </si>
  <si>
    <t>Denne</t>
  </si>
  <si>
    <t>Počet pracovníkov firmy</t>
  </si>
  <si>
    <t>Denne na jedného pracovníka</t>
  </si>
  <si>
    <t>Denne na celú spoločnosť na produktívne dni</t>
  </si>
  <si>
    <t>Stĺpce s biely pozadím sa automaticky prepočítavajú.</t>
  </si>
  <si>
    <t>Vypočítaná hodinová sadzba vrátane variabilných nákladov, zisku a DPH</t>
  </si>
  <si>
    <t>3.4. Spolu:</t>
  </si>
  <si>
    <t>3.7.</t>
  </si>
  <si>
    <t>7. Výsledok:</t>
  </si>
  <si>
    <t>7.1.</t>
  </si>
  <si>
    <t>7.2.</t>
  </si>
  <si>
    <t>Alt 1</t>
  </si>
  <si>
    <t>Alt 2</t>
  </si>
  <si>
    <t>Alt 3</t>
  </si>
  <si>
    <t>Alt 4</t>
  </si>
  <si>
    <t>Alt 1 je prepočítaná na aktuálnu priemernú nominálnu mesačnú mzdu zamestnanca hospodárstva SR.</t>
  </si>
  <si>
    <t>Alternatívne výpočty sa odlišujú iba výškou mesačnej hrubej mzdy, okrem alternatívý č. 4, ktorá má kalkulovaný nulový zisk a nulovú sadzbu DPH.</t>
  </si>
  <si>
    <t>Vložte aktuálne platnú DPH.</t>
  </si>
  <si>
    <t>Vložte percento vami očakávaného zisku. Odpisy majetku sú už započítané v položke č. 4.</t>
  </si>
  <si>
    <t>Stabilizačný materiál, značkovací materiál, nosiče dát, kancelárske potreby a iný hmotný a nehmotný investičný majetok 100 %-ne odpisovaný pri nákupe.</t>
  </si>
  <si>
    <r>
      <t xml:space="preserve">Priemerná nominálna mesačná mzda zamestnanca v slovenskom hospodárstve v 2. štvrťroku 2025 dosiahla </t>
    </r>
    <r>
      <rPr>
        <b/>
        <sz val="11"/>
        <color rgb="FFFF0000"/>
        <rFont val="Calibri"/>
        <family val="2"/>
        <charset val="238"/>
        <scheme val="minor"/>
      </rPr>
      <t>1 654 Euro</t>
    </r>
    <r>
      <rPr>
        <sz val="11"/>
        <color theme="1"/>
        <rFont val="Calibri"/>
        <family val="2"/>
        <charset val="238"/>
        <scheme val="minor"/>
      </rPr>
      <t xml:space="preserve">. Minimálna mzda pre 3. stupeň náročnosti je od 01. 01. 2026 </t>
    </r>
    <r>
      <rPr>
        <b/>
        <sz val="11"/>
        <color indexed="10"/>
        <rFont val="Calibri"/>
        <family val="2"/>
        <charset val="238"/>
      </rPr>
      <t>1147 Euro</t>
    </r>
    <r>
      <rPr>
        <sz val="11"/>
        <color theme="1"/>
        <rFont val="Calibri"/>
        <family val="2"/>
        <charset val="238"/>
        <scheme val="minor"/>
      </rPr>
      <t>.</t>
    </r>
  </si>
  <si>
    <t>Copyright © Ing. Peter Repáň 2020 - 2026</t>
  </si>
  <si>
    <r>
      <t>Hodinová sadzba na jedného pracovníka (</t>
    </r>
    <r>
      <rPr>
        <b/>
        <i/>
        <sz val="11"/>
        <color theme="1"/>
        <rFont val="Calibri"/>
        <family val="2"/>
        <charset val="238"/>
        <scheme val="minor"/>
      </rPr>
      <t>fixné ročné náklady / ročné produktívne hodiny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</si>
  <si>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40 hodín týždenne je zákonný fond pracovného času (</t>
    </r>
    <r>
      <rPr>
        <i/>
        <sz val="11"/>
        <color theme="1"/>
        <rFont val="Calibri"/>
        <family val="2"/>
        <charset val="238"/>
        <scheme val="minor"/>
      </rPr>
      <t>8 hodín denne</t>
    </r>
    <r>
      <rPr>
        <sz val="11"/>
        <color theme="1"/>
        <rFont val="Calibri"/>
        <family val="2"/>
        <charset val="238"/>
        <scheme val="minor"/>
      </rPr>
      <t>).</t>
    </r>
  </si>
  <si>
    <r>
      <t>Výška sumy v tomto poli môže značne kolísať, v závislosti od toho, či sa geodetické práce vykonávajú v blízkosti sídla firmy alebo niekde ďalej. Pri týždňovkách pre dvoch ľudí sú tieto mesačné náklady cca 1800 Euro vo vzdialenosti 350 km od sídla firmy (</t>
    </r>
    <r>
      <rPr>
        <i/>
        <sz val="11"/>
        <color theme="1"/>
        <rFont val="Calibri"/>
        <family val="2"/>
        <charset val="238"/>
        <scheme val="minor"/>
      </rPr>
      <t>ročne 21600 Euro</t>
    </r>
    <r>
      <rPr>
        <sz val="11"/>
        <color theme="1"/>
        <rFont val="Calibri"/>
        <family val="2"/>
        <charset val="238"/>
        <scheme val="minor"/>
      </rPr>
      <t>).</t>
    </r>
  </si>
  <si>
    <r>
      <t>Priemerný zisk 20 % (</t>
    </r>
    <r>
      <rPr>
        <b/>
        <i/>
        <sz val="14"/>
        <color theme="1"/>
        <rFont val="Calibri"/>
        <family val="2"/>
        <charset val="238"/>
        <scheme val="minor"/>
      </rPr>
      <t>Alt 4 bez zisku</t>
    </r>
    <r>
      <rPr>
        <b/>
        <sz val="14"/>
        <color theme="1"/>
        <rFont val="Calibri"/>
        <family val="2"/>
        <charset val="238"/>
        <scheme val="minor"/>
      </rPr>
      <t>)</t>
    </r>
  </si>
  <si>
    <r>
      <t>Daň s pridanej hodnoty 23 % (</t>
    </r>
    <r>
      <rPr>
        <b/>
        <i/>
        <sz val="14"/>
        <color theme="1"/>
        <rFont val="Calibri"/>
        <family val="2"/>
        <charset val="238"/>
        <scheme val="minor"/>
      </rPr>
      <t>Alt 4 bez DPH</t>
    </r>
    <r>
      <rPr>
        <b/>
        <sz val="14"/>
        <color theme="1"/>
        <rFont val="Calibri"/>
        <family val="2"/>
        <charset val="238"/>
        <scheme val="minor"/>
      </rPr>
      <t>)</t>
    </r>
  </si>
  <si>
    <t>Doplňte počet pracovníkov spoločnosti, pre ktorú kalkuláciu počítate.</t>
  </si>
  <si>
    <t>Doplňte ročné odpisy spoločnosti, pre ktorú kalkuláciu počítate.</t>
  </si>
  <si>
    <t>1.6.</t>
  </si>
  <si>
    <t>1.7. Spolu:</t>
  </si>
  <si>
    <r>
      <rPr>
        <b/>
        <sz val="11"/>
        <color rgb="FFFF0000"/>
        <rFont val="Calibri"/>
        <family val="2"/>
        <charset val="238"/>
        <scheme val="minor"/>
      </rPr>
      <t xml:space="preserve">36,2 % </t>
    </r>
    <r>
      <rPr>
        <sz val="11"/>
        <color theme="1"/>
        <rFont val="Calibri"/>
        <family val="2"/>
        <charset val="238"/>
        <scheme val="minor"/>
      </rPr>
      <t>z hrubej mzdy plus sociálny fond firmy (</t>
    </r>
    <r>
      <rPr>
        <i/>
        <sz val="11"/>
        <color theme="1"/>
        <rFont val="Calibri"/>
        <family val="2"/>
        <charset val="238"/>
        <scheme val="minor"/>
      </rPr>
      <t>0,6 % z hrubej mzdy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rgb="FFFF0000"/>
        <rFont val="Calibri"/>
        <family val="2"/>
        <charset val="238"/>
        <scheme val="minor"/>
      </rPr>
      <t>, zvýšenie o 1 % oproti roku 2023.</t>
    </r>
  </si>
  <si>
    <r>
      <rPr>
        <b/>
        <sz val="11"/>
        <color rgb="FFFF0000"/>
        <rFont val="Calibri"/>
        <family val="2"/>
        <charset val="238"/>
        <scheme val="minor"/>
      </rPr>
      <t>36,2 %</t>
    </r>
    <r>
      <rPr>
        <sz val="11"/>
        <color theme="1"/>
        <rFont val="Calibri"/>
        <family val="2"/>
        <charset val="238"/>
        <scheme val="minor"/>
      </rPr>
      <t xml:space="preserve"> z hrubej mzdy plus sociálny fond firmy (</t>
    </r>
    <r>
      <rPr>
        <i/>
        <sz val="11"/>
        <color theme="1"/>
        <rFont val="Calibri"/>
        <family val="2"/>
        <charset val="238"/>
        <scheme val="minor"/>
      </rPr>
      <t>0,6 % z hrubej mzdy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rgb="FFFF0000"/>
        <rFont val="Calibri"/>
        <family val="2"/>
        <charset val="238"/>
        <scheme val="minor"/>
      </rPr>
      <t>, zvýšenie o 1 % oproti roku 2023.</t>
    </r>
  </si>
  <si>
    <r>
      <rPr>
        <b/>
        <sz val="11"/>
        <color rgb="FFFF0000"/>
        <rFont val="Calibri"/>
        <family val="2"/>
        <charset val="238"/>
        <scheme val="minor"/>
      </rPr>
      <t xml:space="preserve">80 % </t>
    </r>
    <r>
      <rPr>
        <sz val="11"/>
        <color theme="1"/>
        <rFont val="Calibri"/>
        <family val="2"/>
        <charset val="238"/>
        <scheme val="minor"/>
      </rPr>
      <t>zo mzdy za 11 mesiacov</t>
    </r>
  </si>
  <si>
    <r>
      <rPr>
        <b/>
        <sz val="11"/>
        <color rgb="FFFF0000"/>
        <rFont val="Calibri"/>
        <family val="2"/>
        <charset val="238"/>
        <scheme val="minor"/>
      </rPr>
      <t>20 %</t>
    </r>
    <r>
      <rPr>
        <sz val="11"/>
        <color theme="1"/>
        <rFont val="Calibri"/>
        <family val="2"/>
        <charset val="238"/>
        <scheme val="minor"/>
      </rPr>
      <t xml:space="preserve"> zo mzdy za 11 mesiacov</t>
    </r>
  </si>
  <si>
    <r>
      <t xml:space="preserve">250 mínus 25 dní dovolenky a mínus </t>
    </r>
    <r>
      <rPr>
        <b/>
        <sz val="11"/>
        <color rgb="FFFF0000"/>
        <rFont val="Calibri"/>
        <family val="2"/>
        <charset val="238"/>
        <scheme val="minor"/>
      </rPr>
      <t>20 % hodín (</t>
    </r>
    <r>
      <rPr>
        <b/>
        <i/>
        <sz val="11"/>
        <color rgb="FFFF0000"/>
        <rFont val="Calibri"/>
        <family val="2"/>
        <charset val="238"/>
        <scheme val="minor"/>
      </rPr>
      <t>225x0,8</t>
    </r>
    <r>
      <rPr>
        <b/>
        <sz val="11"/>
        <color rgb="FFFF0000"/>
        <rFont val="Calibri"/>
        <family val="2"/>
        <charset val="238"/>
        <scheme val="minor"/>
      </rPr>
      <t xml:space="preserve">) </t>
    </r>
    <r>
      <rPr>
        <sz val="11"/>
        <color theme="1"/>
        <rFont val="Calibri"/>
        <family val="2"/>
        <charset val="238"/>
        <scheme val="minor"/>
      </rPr>
      <t>na administratívu (</t>
    </r>
    <r>
      <rPr>
        <i/>
        <sz val="11"/>
        <color theme="1"/>
        <rFont val="Calibri"/>
        <family val="2"/>
        <charset val="238"/>
        <scheme val="minor"/>
      </rPr>
      <t>nevýrobný čas</t>
    </r>
    <r>
      <rPr>
        <sz val="11"/>
        <color theme="1"/>
        <rFont val="Calibri"/>
        <family val="2"/>
        <charset val="238"/>
        <scheme val="minor"/>
      </rPr>
      <t>).</t>
    </r>
  </si>
  <si>
    <t>Zníženie na 180 hodín: 250 - 25 = 225 x 0,8 = 180 hodín</t>
  </si>
  <si>
    <t>DPH zvýšená na 23 %.</t>
  </si>
  <si>
    <t>Ročné odpisy v našej firme sú 18000,-- Euro. Toto som zvýšil z 3000,-- na 5000,-- Euro.</t>
  </si>
  <si>
    <t>Priemerná a minimálna mzda sú zvýšené podľa štatistiky 2025.</t>
  </si>
  <si>
    <t>Zvýšenie z 10 na 20 %.</t>
  </si>
  <si>
    <t>Zníženie z 90 na 80 %. Francúzi údajne majú iba 30 % produktívneho času.</t>
  </si>
  <si>
    <r>
      <t xml:space="preserve">Odhadujeme, že sme schopní za rok predať približne </t>
    </r>
    <r>
      <rPr>
        <b/>
        <sz val="11"/>
        <color rgb="FFFF0000"/>
        <rFont val="Calibri"/>
        <family val="2"/>
        <charset val="238"/>
        <scheme val="minor"/>
      </rPr>
      <t>180</t>
    </r>
    <r>
      <rPr>
        <sz val="11"/>
        <color theme="1"/>
        <rFont val="Calibri"/>
        <family val="2"/>
        <charset val="238"/>
        <scheme val="minor"/>
      </rPr>
      <t xml:space="preserve"> dní svojho času pričom počítame s priemerom 7,5 hodiny produktívnej práce denne.</t>
    </r>
  </si>
  <si>
    <t>Znížené z 200 na 180 produktívnych dní.</t>
  </si>
  <si>
    <t>Tu je ešte odobratá 0,5 hodina z produktívneho pracovného času.</t>
  </si>
  <si>
    <t>Pracovné poznámky</t>
  </si>
  <si>
    <r>
      <t>Vzorová kalkulácia hodinovej sadzby geodeta a kartografa</t>
    </r>
    <r>
      <rPr>
        <sz val="14"/>
        <color indexed="8"/>
        <rFont val="Calibri"/>
        <family val="2"/>
        <charset val="238"/>
      </rPr>
      <t xml:space="preserve"> pracujúceho v geodetickej a kartografickej spoločnosti</t>
    </r>
    <r>
      <rPr>
        <sz val="10"/>
        <color indexed="10"/>
        <rFont val="Calibri"/>
        <family val="2"/>
        <charset val="238"/>
      </rPr>
      <t xml:space="preserve"> (</t>
    </r>
    <r>
      <rPr>
        <i/>
        <sz val="10"/>
        <color rgb="FFFF0000"/>
        <rFont val="Calibri"/>
        <family val="2"/>
        <charset val="238"/>
      </rPr>
      <t>Verzia 8 zo dňa 02. 02. 2026</t>
    </r>
    <r>
      <rPr>
        <sz val="10"/>
        <color indexed="10"/>
        <rFont val="Calibri"/>
        <family val="2"/>
        <charset val="238"/>
      </rPr>
      <t>)</t>
    </r>
  </si>
  <si>
    <t>Preverené na našej firme, u nás je to cca 11500,-- Euro na zamestnanca.</t>
  </si>
  <si>
    <t>Zvýšené na reálnu úroveň</t>
  </si>
  <si>
    <t xml:space="preserve"> </t>
  </si>
  <si>
    <r>
      <t xml:space="preserve">Náklady cestovných náhrad, strava, ubytovanie, </t>
    </r>
    <r>
      <rPr>
        <b/>
        <sz val="11"/>
        <color rgb="FFFF0000"/>
        <rFont val="Calibri"/>
        <family val="2"/>
        <charset val="238"/>
        <scheme val="minor"/>
      </rPr>
      <t>stravné lísatky a</t>
    </r>
    <r>
      <rPr>
        <sz val="11"/>
        <color theme="1"/>
        <rFont val="Calibri"/>
        <family val="2"/>
        <charset val="238"/>
        <scheme val="minor"/>
      </rPr>
      <t xml:space="preserve"> pod.</t>
    </r>
  </si>
  <si>
    <r>
      <rPr>
        <b/>
        <sz val="11"/>
        <color rgb="FFFF0000"/>
        <rFont val="Calibri"/>
        <family val="2"/>
        <charset val="238"/>
        <scheme val="minor"/>
      </rPr>
      <t>Náklady na vedenie firmy a administratívu</t>
    </r>
    <r>
      <rPr>
        <sz val="11"/>
        <color theme="1"/>
        <rFont val="Calibri"/>
        <family val="2"/>
        <charset val="238"/>
        <scheme val="minor"/>
      </rPr>
      <t xml:space="preserve">, nájomné, poistné, energie, vodné a stočné, </t>
    </r>
    <r>
      <rPr>
        <b/>
        <sz val="11"/>
        <color rgb="FFFF0000"/>
        <rFont val="Calibri"/>
        <family val="2"/>
        <charset val="238"/>
        <scheme val="minor"/>
      </rPr>
      <t>poštovné, mobily</t>
    </r>
    <r>
      <rPr>
        <sz val="11"/>
        <color theme="1"/>
        <rFont val="Calibri"/>
        <family val="2"/>
        <charset val="238"/>
        <scheme val="minor"/>
      </rPr>
      <t xml:space="preserve">, telekomunikačné služby, Internet, správa počítačovej siete, odpad, poplatky, </t>
    </r>
    <r>
      <rPr>
        <b/>
        <sz val="11"/>
        <color rgb="FFFF0000"/>
        <rFont val="Calibri"/>
        <family val="2"/>
        <charset val="238"/>
        <scheme val="minor"/>
      </rPr>
      <t>celoživotné vzdelávanie a</t>
    </r>
    <r>
      <rPr>
        <sz val="11"/>
        <color theme="1"/>
        <rFont val="Calibri"/>
        <family val="2"/>
        <charset val="238"/>
        <scheme val="minor"/>
      </rPr>
      <t xml:space="preserve"> školenia, literatúra, údržba auto parku </t>
    </r>
    <r>
      <rPr>
        <b/>
        <sz val="11"/>
        <color rgb="FFFF0000"/>
        <rFont val="Calibri"/>
        <family val="2"/>
        <charset val="238"/>
        <scheme val="minor"/>
      </rPr>
      <t>a opravy strojov</t>
    </r>
    <r>
      <rPr>
        <sz val="11"/>
        <color theme="1"/>
        <rFont val="Calibri"/>
        <family val="2"/>
        <charset val="238"/>
        <scheme val="minor"/>
      </rPr>
      <t xml:space="preserve">, PHM, </t>
    </r>
    <r>
      <rPr>
        <b/>
        <sz val="11"/>
        <color rgb="FFFF0000"/>
        <rFont val="Calibri"/>
        <family val="2"/>
        <charset val="238"/>
        <scheme val="minor"/>
      </rPr>
      <t xml:space="preserve">ekonomická a </t>
    </r>
    <r>
      <rPr>
        <sz val="11"/>
        <color theme="1"/>
        <rFont val="Calibri"/>
        <family val="2"/>
        <charset val="238"/>
        <scheme val="minor"/>
      </rPr>
      <t xml:space="preserve">právna pomoc, bankové poplatky, </t>
    </r>
    <r>
      <rPr>
        <b/>
        <sz val="11"/>
        <color rgb="FFFF0000"/>
        <rFont val="Calibri"/>
        <family val="2"/>
        <charset val="238"/>
        <scheme val="minor"/>
      </rPr>
      <t xml:space="preserve">úroky (leasingové, kontokorentné, iný úver), transakčná daň, </t>
    </r>
    <r>
      <rPr>
        <sz val="11"/>
        <color theme="1"/>
        <rFont val="Calibri"/>
        <family val="2"/>
        <charset val="238"/>
        <scheme val="minor"/>
      </rPr>
      <t xml:space="preserve">pokuty, daň z motorových vozidiel, reklama, ochranné prostriedky, </t>
    </r>
    <r>
      <rPr>
        <b/>
        <sz val="11"/>
        <color rgb="FFFF0000"/>
        <rFont val="Calibri"/>
        <family val="2"/>
        <charset val="238"/>
        <scheme val="minor"/>
      </rPr>
      <t>členské v profesných organizáciách</t>
    </r>
    <r>
      <rPr>
        <sz val="11"/>
        <color theme="1"/>
        <rFont val="Calibri"/>
        <family val="2"/>
        <charset val="238"/>
        <scheme val="minor"/>
      </rPr>
      <t xml:space="preserve"> a pod.</t>
    </r>
  </si>
  <si>
    <r>
      <t>Potrebný príjem za jednodňovú prácu vrátane zisku a DPH (</t>
    </r>
    <r>
      <rPr>
        <i/>
        <sz val="11"/>
        <color rgb="FFFF0000"/>
        <rFont val="Calibri"/>
        <family val="2"/>
        <charset val="238"/>
        <scheme val="minor"/>
      </rPr>
      <t>okrem Alt 4</t>
    </r>
    <r>
      <rPr>
        <sz val="11"/>
        <color rgb="FF0000FF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</si>
</sst>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€-1]"/>
    <numFmt numFmtId="165" formatCode="#,##0.00\ [$€-1]"/>
    <numFmt numFmtId="166" formatCode="#,##0.00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4"/>
      <color indexed="1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/>
    <xf numFmtId="0" fontId="7" fillId="3" borderId="2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65" fontId="15" fillId="4" borderId="4" xfId="0" applyNumberFormat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0" fontId="12" fillId="0" borderId="0" xfId="0" applyFont="1"/>
    <xf numFmtId="49" fontId="8" fillId="0" borderId="1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4" xfId="0" applyFont="1" applyBorder="1"/>
    <xf numFmtId="0" fontId="20" fillId="0" borderId="9" xfId="0" applyFont="1" applyBorder="1"/>
    <xf numFmtId="0" fontId="20" fillId="0" borderId="5" xfId="0" applyFont="1" applyBorder="1"/>
    <xf numFmtId="0" fontId="16" fillId="0" borderId="1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8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="110" zoomScaleNormal="110" workbookViewId="0">
      <selection sqref="A1:G1"/>
    </sheetView>
  </sheetViews>
  <sheetFormatPr defaultRowHeight="14.35" x14ac:dyDescent="0.5"/>
  <cols>
    <col min="1" max="1" width="10.64453125" bestFit="1" customWidth="1"/>
    <col min="2" max="2" width="10.52734375" bestFit="1" customWidth="1"/>
    <col min="3" max="5" width="10.52734375" customWidth="1"/>
    <col min="6" max="6" width="106.76171875" customWidth="1"/>
    <col min="7" max="7" width="64.64453125" customWidth="1"/>
    <col min="8" max="8" width="69.703125" style="40" bestFit="1" customWidth="1"/>
  </cols>
  <sheetData>
    <row r="1" spans="1:8" ht="26" thickBot="1" x14ac:dyDescent="0.9">
      <c r="A1" s="44" t="s">
        <v>88</v>
      </c>
      <c r="B1" s="45"/>
      <c r="C1" s="45"/>
      <c r="D1" s="45"/>
      <c r="E1" s="45"/>
      <c r="F1" s="45"/>
      <c r="G1" s="46"/>
    </row>
    <row r="2" spans="1:8" s="16" customFormat="1" ht="18" x14ac:dyDescent="0.6">
      <c r="A2" s="29" t="s">
        <v>0</v>
      </c>
      <c r="B2" s="29" t="s">
        <v>53</v>
      </c>
      <c r="C2" s="29" t="s">
        <v>54</v>
      </c>
      <c r="D2" s="29" t="s">
        <v>55</v>
      </c>
      <c r="E2" s="29" t="s">
        <v>56</v>
      </c>
      <c r="F2" s="36" t="s">
        <v>28</v>
      </c>
      <c r="G2" s="29" t="s">
        <v>18</v>
      </c>
      <c r="H2" s="41" t="s">
        <v>87</v>
      </c>
    </row>
    <row r="3" spans="1:8" ht="43" x14ac:dyDescent="0.5">
      <c r="A3" s="2" t="s">
        <v>1</v>
      </c>
      <c r="B3" s="35">
        <v>1654</v>
      </c>
      <c r="C3" s="35">
        <v>1800</v>
      </c>
      <c r="D3" s="35">
        <v>2000</v>
      </c>
      <c r="E3" s="35">
        <v>1147</v>
      </c>
      <c r="F3" s="25" t="s">
        <v>39</v>
      </c>
      <c r="G3" s="13" t="s">
        <v>62</v>
      </c>
      <c r="H3" s="42" t="s">
        <v>81</v>
      </c>
    </row>
    <row r="4" spans="1:8" x14ac:dyDescent="0.5">
      <c r="A4" s="2" t="s">
        <v>2</v>
      </c>
      <c r="B4" s="6">
        <f>(B3*11)*0.8</f>
        <v>14555.2</v>
      </c>
      <c r="C4" s="6">
        <f>(C3*11)*0.8</f>
        <v>15840</v>
      </c>
      <c r="D4" s="6">
        <f>(D3*11)*0.8</f>
        <v>17600</v>
      </c>
      <c r="E4" s="6">
        <f>(E3*11)*0.8</f>
        <v>10093.6</v>
      </c>
      <c r="F4" s="1" t="s">
        <v>19</v>
      </c>
      <c r="G4" s="13" t="s">
        <v>75</v>
      </c>
      <c r="H4" s="42" t="s">
        <v>83</v>
      </c>
    </row>
    <row r="5" spans="1:8" x14ac:dyDescent="0.5">
      <c r="A5" s="2" t="s">
        <v>3</v>
      </c>
      <c r="B5" s="6">
        <f>(B3*11)*0.2</f>
        <v>3638.8</v>
      </c>
      <c r="C5" s="6">
        <f>(C3*11)*0.2</f>
        <v>3960</v>
      </c>
      <c r="D5" s="6">
        <f>(D3*11)*0.2</f>
        <v>4400</v>
      </c>
      <c r="E5" s="6">
        <f>(E3*11)*0.2</f>
        <v>2523.4</v>
      </c>
      <c r="F5" s="1" t="s">
        <v>20</v>
      </c>
      <c r="G5" s="13" t="s">
        <v>76</v>
      </c>
      <c r="H5" s="42" t="s">
        <v>82</v>
      </c>
    </row>
    <row r="6" spans="1:8" x14ac:dyDescent="0.5">
      <c r="A6" s="2" t="s">
        <v>4</v>
      </c>
      <c r="B6" s="6">
        <f>B3</f>
        <v>1654</v>
      </c>
      <c r="C6" s="6">
        <f>C3</f>
        <v>1800</v>
      </c>
      <c r="D6" s="6">
        <f>D3</f>
        <v>2000</v>
      </c>
      <c r="E6" s="6">
        <f>E3</f>
        <v>1147</v>
      </c>
      <c r="F6" s="1" t="s">
        <v>21</v>
      </c>
      <c r="G6" s="13" t="s">
        <v>22</v>
      </c>
      <c r="H6" s="42"/>
    </row>
    <row r="7" spans="1:8" ht="28.7" x14ac:dyDescent="0.5">
      <c r="A7" s="2" t="s">
        <v>17</v>
      </c>
      <c r="B7" s="7">
        <v>0.36799999999999999</v>
      </c>
      <c r="C7" s="7">
        <v>0.36799999999999999</v>
      </c>
      <c r="D7" s="7">
        <v>0.36799999999999999</v>
      </c>
      <c r="E7" s="7">
        <v>0.36799999999999999</v>
      </c>
      <c r="F7" s="1" t="s">
        <v>23</v>
      </c>
      <c r="G7" s="13" t="s">
        <v>73</v>
      </c>
      <c r="H7" s="42"/>
    </row>
    <row r="8" spans="1:8" ht="33" customHeight="1" x14ac:dyDescent="0.5">
      <c r="A8" s="2" t="s">
        <v>71</v>
      </c>
      <c r="B8" s="6">
        <f>(B4+B5+B6)*B7</f>
        <v>7304.0640000000003</v>
      </c>
      <c r="C8" s="6">
        <f>(C4+C5+C6)*C7</f>
        <v>7948.8</v>
      </c>
      <c r="D8" s="6">
        <f>(D4+D5+D6)*D7</f>
        <v>8832</v>
      </c>
      <c r="E8" s="6">
        <f>(E4+E5+E6)*E7</f>
        <v>5065.152</v>
      </c>
      <c r="F8" s="1" t="s">
        <v>91</v>
      </c>
      <c r="G8" s="13" t="s">
        <v>74</v>
      </c>
      <c r="H8" s="42"/>
    </row>
    <row r="9" spans="1:8" x14ac:dyDescent="0.5">
      <c r="A9" s="30" t="s">
        <v>72</v>
      </c>
      <c r="B9" s="31">
        <f>SUM(B4:B8)</f>
        <v>27152.432000000001</v>
      </c>
      <c r="C9" s="31">
        <f>SUM(C4:C8)</f>
        <v>29549.167999999998</v>
      </c>
      <c r="D9" s="31">
        <f>SUM(D4:D8)</f>
        <v>32832.368000000002</v>
      </c>
      <c r="E9" s="31">
        <f>SUM(E4:E8)</f>
        <v>18829.52</v>
      </c>
      <c r="F9" s="18" t="s">
        <v>40</v>
      </c>
      <c r="G9" s="13"/>
      <c r="H9" s="42"/>
    </row>
    <row r="10" spans="1:8" ht="18" x14ac:dyDescent="0.5">
      <c r="A10" s="15" t="s">
        <v>5</v>
      </c>
      <c r="B10" s="53"/>
      <c r="C10" s="54"/>
      <c r="D10" s="54"/>
      <c r="E10" s="55"/>
      <c r="F10" s="20" t="s">
        <v>30</v>
      </c>
      <c r="G10" s="17"/>
      <c r="H10" s="42"/>
    </row>
    <row r="11" spans="1:8" ht="28.7" x14ac:dyDescent="0.5">
      <c r="A11" s="2" t="s">
        <v>13</v>
      </c>
      <c r="B11" s="9">
        <v>180</v>
      </c>
      <c r="C11" s="9">
        <v>180</v>
      </c>
      <c r="D11" s="9">
        <v>180</v>
      </c>
      <c r="E11" s="9">
        <v>180</v>
      </c>
      <c r="F11" s="1" t="s">
        <v>24</v>
      </c>
      <c r="G11" s="13" t="s">
        <v>77</v>
      </c>
      <c r="H11" s="42" t="s">
        <v>78</v>
      </c>
    </row>
    <row r="12" spans="1:8" x14ac:dyDescent="0.5">
      <c r="A12" s="2" t="s">
        <v>14</v>
      </c>
      <c r="B12" s="9">
        <v>7.5</v>
      </c>
      <c r="C12" s="9">
        <v>7.5</v>
      </c>
      <c r="D12" s="9">
        <v>7.5</v>
      </c>
      <c r="E12" s="9">
        <v>7.5</v>
      </c>
      <c r="F12" s="1" t="s">
        <v>16</v>
      </c>
      <c r="G12" s="13" t="s">
        <v>65</v>
      </c>
      <c r="H12" s="43" t="s">
        <v>86</v>
      </c>
    </row>
    <row r="13" spans="1:8" ht="33.75" customHeight="1" x14ac:dyDescent="0.5">
      <c r="A13" s="2" t="s">
        <v>15</v>
      </c>
      <c r="B13" s="10">
        <f>B11*B12</f>
        <v>1350</v>
      </c>
      <c r="C13" s="10">
        <f>C11*C12</f>
        <v>1350</v>
      </c>
      <c r="D13" s="10">
        <f>D11*D12</f>
        <v>1350</v>
      </c>
      <c r="E13" s="10">
        <f>E11*E12</f>
        <v>1350</v>
      </c>
      <c r="F13" s="11" t="s">
        <v>25</v>
      </c>
      <c r="G13" s="13" t="s">
        <v>84</v>
      </c>
      <c r="H13" s="42" t="s">
        <v>85</v>
      </c>
    </row>
    <row r="14" spans="1:8" x14ac:dyDescent="0.5">
      <c r="A14" s="2" t="s">
        <v>33</v>
      </c>
      <c r="B14" s="8">
        <f>B9/B13</f>
        <v>20.112912592592593</v>
      </c>
      <c r="C14" s="8">
        <f>C9/C13</f>
        <v>21.888272592592593</v>
      </c>
      <c r="D14" s="8">
        <f>D9/D13</f>
        <v>24.320272592592595</v>
      </c>
      <c r="E14" s="8">
        <f>E9/E13</f>
        <v>13.947792592592593</v>
      </c>
      <c r="F14" s="12" t="s">
        <v>64</v>
      </c>
      <c r="G14" s="13"/>
      <c r="H14" s="42"/>
    </row>
    <row r="15" spans="1:8" ht="18" x14ac:dyDescent="0.5">
      <c r="A15" s="15" t="s">
        <v>6</v>
      </c>
      <c r="B15" s="56"/>
      <c r="C15" s="57"/>
      <c r="D15" s="57"/>
      <c r="E15" s="58"/>
      <c r="F15" s="50" t="s">
        <v>31</v>
      </c>
      <c r="G15" s="51"/>
      <c r="H15" s="42"/>
    </row>
    <row r="16" spans="1:8" ht="28.7" x14ac:dyDescent="0.5">
      <c r="A16" s="2" t="s">
        <v>7</v>
      </c>
      <c r="B16" s="5">
        <v>15000</v>
      </c>
      <c r="C16" s="5">
        <v>15000</v>
      </c>
      <c r="D16" s="5">
        <v>15000</v>
      </c>
      <c r="E16" s="5">
        <v>15000</v>
      </c>
      <c r="F16" s="1" t="s">
        <v>26</v>
      </c>
      <c r="G16" s="13" t="s">
        <v>61</v>
      </c>
      <c r="H16" s="42" t="s">
        <v>90</v>
      </c>
    </row>
    <row r="17" spans="1:8" ht="100.35" x14ac:dyDescent="0.5">
      <c r="A17" s="2" t="s">
        <v>8</v>
      </c>
      <c r="B17" s="5">
        <v>20000</v>
      </c>
      <c r="C17" s="5">
        <v>20000</v>
      </c>
      <c r="D17" s="5">
        <v>20000</v>
      </c>
      <c r="E17" s="5">
        <v>20000</v>
      </c>
      <c r="F17" s="4" t="s">
        <v>27</v>
      </c>
      <c r="G17" s="4" t="s">
        <v>93</v>
      </c>
      <c r="H17" s="42" t="s">
        <v>90</v>
      </c>
    </row>
    <row r="18" spans="1:8" ht="57.35" x14ac:dyDescent="0.5">
      <c r="A18" s="2" t="s">
        <v>12</v>
      </c>
      <c r="B18" s="5">
        <v>22500</v>
      </c>
      <c r="C18" s="5">
        <v>22500</v>
      </c>
      <c r="D18" s="5">
        <v>22500</v>
      </c>
      <c r="E18" s="5">
        <v>22500</v>
      </c>
      <c r="F18" s="1" t="s">
        <v>92</v>
      </c>
      <c r="G18" s="13" t="s">
        <v>66</v>
      </c>
      <c r="H18" s="42" t="s">
        <v>90</v>
      </c>
    </row>
    <row r="19" spans="1:8" x14ac:dyDescent="0.5">
      <c r="A19" s="30" t="s">
        <v>48</v>
      </c>
      <c r="B19" s="31">
        <f>SUM(B16:B18)</f>
        <v>57500</v>
      </c>
      <c r="C19" s="31">
        <f>SUM(C16:C18)</f>
        <v>57500</v>
      </c>
      <c r="D19" s="31">
        <f>SUM(D16:D18)</f>
        <v>57500</v>
      </c>
      <c r="E19" s="31">
        <f>SUM(E16:E18)</f>
        <v>57500</v>
      </c>
      <c r="F19" s="18" t="s">
        <v>41</v>
      </c>
      <c r="G19" s="13"/>
      <c r="H19" s="42" t="s">
        <v>89</v>
      </c>
    </row>
    <row r="20" spans="1:8" x14ac:dyDescent="0.5">
      <c r="A20" s="2" t="s">
        <v>34</v>
      </c>
      <c r="B20" s="8">
        <f>B19/B11</f>
        <v>319.44444444444446</v>
      </c>
      <c r="C20" s="8">
        <f>C19/C11</f>
        <v>319.44444444444446</v>
      </c>
      <c r="D20" s="8">
        <f>D19/D11</f>
        <v>319.44444444444446</v>
      </c>
      <c r="E20" s="8">
        <f>E19/E11</f>
        <v>319.44444444444446</v>
      </c>
      <c r="F20" s="1" t="s">
        <v>42</v>
      </c>
      <c r="G20" s="13"/>
      <c r="H20" s="42"/>
    </row>
    <row r="21" spans="1:8" ht="18" x14ac:dyDescent="0.5">
      <c r="A21" s="2" t="s">
        <v>35</v>
      </c>
      <c r="B21" s="24">
        <v>5</v>
      </c>
      <c r="C21" s="24">
        <v>5</v>
      </c>
      <c r="D21" s="24">
        <v>5</v>
      </c>
      <c r="E21" s="24">
        <v>5</v>
      </c>
      <c r="F21" s="25" t="s">
        <v>43</v>
      </c>
      <c r="G21" s="38" t="s">
        <v>69</v>
      </c>
      <c r="H21" s="42"/>
    </row>
    <row r="22" spans="1:8" x14ac:dyDescent="0.5">
      <c r="A22" s="2" t="s">
        <v>49</v>
      </c>
      <c r="B22" s="6">
        <f>B20/B21</f>
        <v>63.888888888888893</v>
      </c>
      <c r="C22" s="6">
        <f>C20/C21</f>
        <v>63.888888888888893</v>
      </c>
      <c r="D22" s="6">
        <f>D20/D21</f>
        <v>63.888888888888893</v>
      </c>
      <c r="E22" s="6">
        <f>E20/E21</f>
        <v>63.888888888888893</v>
      </c>
      <c r="F22" s="1" t="s">
        <v>44</v>
      </c>
      <c r="G22" s="13"/>
      <c r="H22" s="42"/>
    </row>
    <row r="23" spans="1:8" ht="18" x14ac:dyDescent="0.5">
      <c r="A23" s="15" t="s">
        <v>9</v>
      </c>
      <c r="B23" s="22">
        <v>5000</v>
      </c>
      <c r="C23" s="22">
        <v>5000</v>
      </c>
      <c r="D23" s="22">
        <v>5000</v>
      </c>
      <c r="E23" s="22">
        <v>5000</v>
      </c>
      <c r="F23" s="21" t="s">
        <v>32</v>
      </c>
      <c r="G23" s="39" t="s">
        <v>70</v>
      </c>
      <c r="H23" s="42" t="s">
        <v>80</v>
      </c>
    </row>
    <row r="24" spans="1:8" x14ac:dyDescent="0.5">
      <c r="A24" s="2" t="s">
        <v>36</v>
      </c>
      <c r="B24" s="6">
        <f>B23/B11</f>
        <v>27.777777777777779</v>
      </c>
      <c r="C24" s="6">
        <f>C23/C11</f>
        <v>27.777777777777779</v>
      </c>
      <c r="D24" s="6">
        <f>D23/D11</f>
        <v>27.777777777777779</v>
      </c>
      <c r="E24" s="6">
        <f>E23/E11</f>
        <v>27.777777777777779</v>
      </c>
      <c r="F24" s="1" t="s">
        <v>45</v>
      </c>
      <c r="G24" s="13"/>
      <c r="H24" s="42"/>
    </row>
    <row r="25" spans="1:8" x14ac:dyDescent="0.5">
      <c r="A25" s="2" t="s">
        <v>37</v>
      </c>
      <c r="B25" s="6">
        <f>B24/B21</f>
        <v>5.5555555555555554</v>
      </c>
      <c r="C25" s="6">
        <f>C24/C21</f>
        <v>5.5555555555555554</v>
      </c>
      <c r="D25" s="6">
        <f>D24/D21</f>
        <v>5.5555555555555554</v>
      </c>
      <c r="E25" s="6">
        <f>E24/E21</f>
        <v>5.5555555555555554</v>
      </c>
      <c r="F25" s="1" t="s">
        <v>44</v>
      </c>
      <c r="G25" s="13"/>
      <c r="H25" s="42"/>
    </row>
    <row r="26" spans="1:8" ht="28.7" x14ac:dyDescent="0.5">
      <c r="A26" s="15" t="s">
        <v>10</v>
      </c>
      <c r="B26" s="23">
        <v>1.2</v>
      </c>
      <c r="C26" s="23">
        <v>1.2</v>
      </c>
      <c r="D26" s="23">
        <v>1.2</v>
      </c>
      <c r="E26" s="23">
        <v>1</v>
      </c>
      <c r="F26" s="19" t="s">
        <v>67</v>
      </c>
      <c r="G26" s="14" t="s">
        <v>60</v>
      </c>
      <c r="H26" s="42"/>
    </row>
    <row r="27" spans="1:8" ht="18" x14ac:dyDescent="0.5">
      <c r="A27" s="15" t="s">
        <v>11</v>
      </c>
      <c r="B27" s="23">
        <v>1.23</v>
      </c>
      <c r="C27" s="23">
        <v>1.23</v>
      </c>
      <c r="D27" s="23">
        <v>1.23</v>
      </c>
      <c r="E27" s="23">
        <v>1</v>
      </c>
      <c r="F27" s="19" t="s">
        <v>68</v>
      </c>
      <c r="G27" s="14" t="s">
        <v>59</v>
      </c>
      <c r="H27" s="42" t="s">
        <v>79</v>
      </c>
    </row>
    <row r="28" spans="1:8" ht="18" x14ac:dyDescent="0.5">
      <c r="A28" s="59" t="s">
        <v>50</v>
      </c>
      <c r="B28" s="59"/>
      <c r="C28" s="59"/>
      <c r="D28" s="59"/>
      <c r="E28" s="59"/>
      <c r="F28" s="59"/>
      <c r="G28" s="13"/>
      <c r="H28" s="42"/>
    </row>
    <row r="29" spans="1:8" ht="14.7" thickBot="1" x14ac:dyDescent="0.55000000000000004">
      <c r="A29" s="2" t="s">
        <v>51</v>
      </c>
      <c r="B29" s="32">
        <f>(((B14*B12) + (B22 + B25)) * B26) * B27</f>
        <v>325.14994240000004</v>
      </c>
      <c r="C29" s="32">
        <f>(((C14*C12) + (C22 + C25)) * C26) * C27</f>
        <v>344.80317759999991</v>
      </c>
      <c r="D29" s="32">
        <f>(((D14*D12) + (D22 + D25)) * D26) * D27</f>
        <v>371.72541760000001</v>
      </c>
      <c r="E29" s="32">
        <f>(((E14*E12) + (E22 + E25)) * E26) * E27</f>
        <v>174.0528888888889</v>
      </c>
      <c r="F29" s="33" t="s">
        <v>94</v>
      </c>
      <c r="G29" s="3"/>
      <c r="H29" s="42"/>
    </row>
    <row r="30" spans="1:8" ht="21" thickBot="1" x14ac:dyDescent="0.55000000000000004">
      <c r="A30" s="34" t="s">
        <v>52</v>
      </c>
      <c r="B30" s="26">
        <f>B29/B12</f>
        <v>43.353325653333336</v>
      </c>
      <c r="C30" s="26">
        <f>C29/C12</f>
        <v>45.973757013333319</v>
      </c>
      <c r="D30" s="26">
        <f>D29/D12</f>
        <v>49.563389013333335</v>
      </c>
      <c r="E30" s="26">
        <f>E29/E12</f>
        <v>23.207051851851855</v>
      </c>
      <c r="F30" s="27" t="s">
        <v>47</v>
      </c>
      <c r="G30" s="28"/>
      <c r="H30" s="42"/>
    </row>
    <row r="31" spans="1:8" x14ac:dyDescent="0.5">
      <c r="A31" s="47" t="s">
        <v>29</v>
      </c>
      <c r="B31" s="48"/>
      <c r="C31" s="48"/>
      <c r="D31" s="48"/>
      <c r="E31" s="48"/>
      <c r="F31" s="48"/>
      <c r="G31" s="47"/>
      <c r="H31" s="42"/>
    </row>
    <row r="32" spans="1:8" x14ac:dyDescent="0.5">
      <c r="A32" s="49" t="s">
        <v>38</v>
      </c>
      <c r="B32" s="49"/>
      <c r="C32" s="49"/>
      <c r="D32" s="49"/>
      <c r="E32" s="49"/>
      <c r="F32" s="49"/>
      <c r="G32" s="49"/>
      <c r="H32" s="42"/>
    </row>
    <row r="33" spans="1:7" x14ac:dyDescent="0.5">
      <c r="A33" s="49" t="s">
        <v>46</v>
      </c>
      <c r="B33" s="49"/>
      <c r="C33" s="49"/>
      <c r="D33" s="49"/>
      <c r="E33" s="49"/>
      <c r="F33" s="49"/>
      <c r="G33" s="49"/>
    </row>
    <row r="34" spans="1:7" x14ac:dyDescent="0.5">
      <c r="A34" s="52" t="s">
        <v>58</v>
      </c>
      <c r="B34" s="52"/>
      <c r="C34" s="52"/>
      <c r="D34" s="52"/>
      <c r="E34" s="52"/>
      <c r="F34" s="52"/>
      <c r="G34" s="52"/>
    </row>
    <row r="35" spans="1:7" x14ac:dyDescent="0.5">
      <c r="A35" s="49" t="s">
        <v>57</v>
      </c>
      <c r="B35" s="49"/>
      <c r="C35" s="49"/>
      <c r="D35" s="49"/>
      <c r="E35" s="49"/>
      <c r="F35" s="49"/>
      <c r="G35" s="49"/>
    </row>
    <row r="37" spans="1:7" x14ac:dyDescent="0.5">
      <c r="A37" s="37" t="s">
        <v>63</v>
      </c>
    </row>
  </sheetData>
  <mergeCells count="10">
    <mergeCell ref="A34:G34"/>
    <mergeCell ref="A35:G35"/>
    <mergeCell ref="B10:E10"/>
    <mergeCell ref="B15:E15"/>
    <mergeCell ref="A28:F28"/>
    <mergeCell ref="A1:G1"/>
    <mergeCell ref="A31:G31"/>
    <mergeCell ref="A32:G32"/>
    <mergeCell ref="A33:G33"/>
    <mergeCell ref="F15:G15"/>
  </mergeCells>
  <pageMargins left="0.7" right="0.7" top="0.78740157499999996" bottom="0.78740157499999996" header="0.3" footer="0.3"/>
  <pageSetup paperSize="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GaK Kalkulácia</vt:lpstr>
      <vt:lpstr>'GaK Kalkulácia'!Oblasť_tlače</vt:lpstr>
    </vt:vector>
  </TitlesOfParts>
  <Company>Progres CAD Engineering, s.r.o., Prešov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Kalkulácia hodinovej sadzby geodeta</dc:title>
  <dc:creator>Peter Repáň</dc:creator>
  <cp:lastModifiedBy>Peter Repáň</cp:lastModifiedBy>
  <cp:lastPrinted>2013-02-20T09:43:21Z</cp:lastPrinted>
  <dcterms:created xsi:type="dcterms:W3CDTF">2012-06-05T06:21:14Z</dcterms:created>
  <dcterms:modified xsi:type="dcterms:W3CDTF">2026-06-22T09:30:40Z</dcterms:modified>
</cp:coreProperties>
</file>