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01"/>
  <workbookPr defaultThemeVersion="124226"/>
  <bookViews>
    <workbookView xWindow="65416" yWindow="65416" windowWidth="29040" windowHeight="17640" activeTab="0"/>
  </bookViews>
  <sheets>
    <sheet name="Kalkulácia" sheetId="1" r:id="rId1"/>
  </sheets>
  <definedNames>
    <definedName name="_xlnm.Print_Area" localSheetId="0">'Kalkulácia'!$A$1:$G$33</definedName>
  </definedNames>
  <calcPr calcId="191028"/>
  <extLst/>
</workbook>
</file>

<file path=xl/sharedStrings.xml><?xml version="1.0" encoding="utf-8"?>
<sst xmlns="http://schemas.openxmlformats.org/spreadsheetml/2006/main" count="83" uniqueCount="80">
  <si>
    <r>
      <t>Vzorová kalkulácia hodinovej sadzby geodeta a kartografa</t>
    </r>
    <r>
      <rPr>
        <sz val="14"/>
        <color indexed="8"/>
        <rFont val="Calibri"/>
        <family val="2"/>
      </rPr>
      <t xml:space="preserve"> pracujúceho v geodetickej a kartografickej spoločnosti</t>
    </r>
    <r>
      <rPr>
        <sz val="10"/>
        <color indexed="10"/>
        <rFont val="Calibri"/>
        <family val="2"/>
      </rPr>
      <t xml:space="preserve"> (Verzia 5 zo dňa 29.10.2020)</t>
    </r>
  </si>
  <si>
    <t>1.</t>
  </si>
  <si>
    <t>Alt 1</t>
  </si>
  <si>
    <t>Alt 2</t>
  </si>
  <si>
    <t>Alt 3</t>
  </si>
  <si>
    <t>Alt 4</t>
  </si>
  <si>
    <r>
      <t xml:space="preserve">Fixné </t>
    </r>
    <r>
      <rPr>
        <b/>
        <sz val="14"/>
        <color indexed="10"/>
        <rFont val="Calibri"/>
        <family val="2"/>
      </rPr>
      <t>ročné</t>
    </r>
    <r>
      <rPr>
        <b/>
        <sz val="14"/>
        <color indexed="8"/>
        <rFont val="Calibri"/>
        <family val="2"/>
      </rPr>
      <t xml:space="preserve"> náklady na jedného pracovníka</t>
    </r>
  </si>
  <si>
    <t>Poznámka k obsahu stĺpca</t>
  </si>
  <si>
    <t>1.1.</t>
  </si>
  <si>
    <t>Mesačná hrubá mzda</t>
  </si>
  <si>
    <r>
      <t xml:space="preserve">Priemerná nominálna mesačná mzda zamestnanca hospodárstva SR za rok 2019 bola </t>
    </r>
    <r>
      <rPr>
        <b/>
        <sz val="11"/>
        <color indexed="10"/>
        <rFont val="Calibri"/>
        <family val="2"/>
      </rPr>
      <t xml:space="preserve">1092 </t>
    </r>
    <r>
      <rPr>
        <b/>
        <sz val="11"/>
        <color indexed="10"/>
        <rFont val="Calibri"/>
        <family val="2"/>
      </rPr>
      <t>Eur</t>
    </r>
    <r>
      <rPr>
        <b/>
        <sz val="11"/>
        <color indexed="10"/>
        <rFont val="Calibri"/>
        <family val="2"/>
      </rPr>
      <t>o</t>
    </r>
    <r>
      <rPr>
        <sz val="11"/>
        <color theme="1"/>
        <rFont val="Calibri"/>
        <family val="2"/>
        <scheme val="minor"/>
      </rPr>
      <t xml:space="preserve">. Minimálna mzda pre 2. stupeň je od 01.01.2020 </t>
    </r>
    <r>
      <rPr>
        <b/>
        <sz val="11"/>
        <color indexed="10"/>
        <rFont val="Calibri"/>
        <family val="2"/>
      </rPr>
      <t>812 Euro</t>
    </r>
    <r>
      <rPr>
        <sz val="11"/>
        <color theme="1"/>
        <rFont val="Calibri"/>
        <family val="2"/>
        <scheme val="minor"/>
      </rPr>
      <t>.</t>
    </r>
  </si>
  <si>
    <t>1.2.</t>
  </si>
  <si>
    <t>Priame mzdové náklady, mzda za výrobný čas od prípravy až po dokončenie a odovzdanie výsledkov prác</t>
  </si>
  <si>
    <t>90 % zo mzdy za 11 mesiacov</t>
  </si>
  <si>
    <t>Nepriame mzdové náklady, mzda za nevýrobný čas určený obvykle na riadenie zákazky a na iné administratívne úkony</t>
  </si>
  <si>
    <t>10 % zo mzdy za 11 mesiacov</t>
  </si>
  <si>
    <t>1.3.</t>
  </si>
  <si>
    <t>Náklady náhrad na dovolenky</t>
  </si>
  <si>
    <t>25 dní dovolenky - jedna mesačná hrubá mzda</t>
  </si>
  <si>
    <t>1.4.</t>
  </si>
  <si>
    <t>Percento povinných odvodov</t>
  </si>
  <si>
    <t>35,2 % z hrubej mzdy, sociálny fond firmy (0,6 % z hrubej mzdy)</t>
  </si>
  <si>
    <t>1.5.</t>
  </si>
  <si>
    <t>Náklady na povinné sociálne a zdravotné poistenie</t>
  </si>
  <si>
    <t>1.6. Spolu:</t>
  </si>
  <si>
    <t>Fixné ročné náklady na jedného pracovníka</t>
  </si>
  <si>
    <t>2.</t>
  </si>
  <si>
    <r>
      <t xml:space="preserve">Produktívny </t>
    </r>
    <r>
      <rPr>
        <b/>
        <sz val="14"/>
        <color indexed="10"/>
        <rFont val="Calibri"/>
        <family val="2"/>
      </rPr>
      <t>ročný</t>
    </r>
    <r>
      <rPr>
        <b/>
        <sz val="14"/>
        <color indexed="8"/>
        <rFont val="Calibri"/>
        <family val="2"/>
      </rPr>
      <t xml:space="preserve"> čas jedného pracovníka</t>
    </r>
  </si>
  <si>
    <t>2.1.</t>
  </si>
  <si>
    <t>Ročné produktívne dni</t>
  </si>
  <si>
    <t>250 mínus 25 dní dovolenky a mínus 25 dní na administratívu (nevýrobný čas).</t>
  </si>
  <si>
    <t>2.2.</t>
  </si>
  <si>
    <t>Denné produktívne hodiny</t>
  </si>
  <si>
    <t>40 hodín týždenne je zákonný fond pracovného času (8 hodín denne).</t>
  </si>
  <si>
    <t>2.3.</t>
  </si>
  <si>
    <r>
      <rPr>
        <b/>
        <sz val="11"/>
        <color indexed="10"/>
        <rFont val="Calibri"/>
        <family val="2"/>
      </rPr>
      <t>Ročné</t>
    </r>
    <r>
      <rPr>
        <b/>
        <sz val="11"/>
        <color indexed="8"/>
        <rFont val="Calibri"/>
        <family val="2"/>
      </rPr>
      <t xml:space="preserve"> produktívne hodiny</t>
    </r>
  </si>
  <si>
    <t>Odhadujeme, že sme schopní za rok predať približne 200 dní svojho času pričom počítame s priemerom 7,5 hodiny produktívnej práce denne.</t>
  </si>
  <si>
    <t>2.4.</t>
  </si>
  <si>
    <t>Hodinová sadzba na jedného pracovníka (fixné ročné náklady / ročné produktívne hodiny)</t>
  </si>
  <si>
    <t>3.</t>
  </si>
  <si>
    <r>
      <t xml:space="preserve">Variabilné </t>
    </r>
    <r>
      <rPr>
        <b/>
        <sz val="14"/>
        <color indexed="10"/>
        <rFont val="Calibri"/>
        <family val="2"/>
      </rPr>
      <t>ročné</t>
    </r>
    <r>
      <rPr>
        <b/>
        <sz val="14"/>
        <color indexed="8"/>
        <rFont val="Calibri"/>
        <family val="2"/>
      </rPr>
      <t xml:space="preserve"> náklady celej spoločnosti</t>
    </r>
  </si>
  <si>
    <t>3.1.</t>
  </si>
  <si>
    <t>Výrobné a nevýrobné materiálové náklady</t>
  </si>
  <si>
    <t>Stabilizačný materiál, značkovací materiál, nosiče dát, kancelárske potreby a iný hmotný a nehmotný investičný majetok 100 %-ne odpisovaný pri nákupe.</t>
  </si>
  <si>
    <t>3.2.</t>
  </si>
  <si>
    <t>Náklady za služby materiálovej a nemateriálovej povahy</t>
  </si>
  <si>
    <t>Nájomné, poistné, energie, vodné a stočné, telekomunikačné služby, Internet, správa počítačovej siete, odpad, poplatky, školenia, literatúra, údržba auto parku, PHM, právna pomoc, bankové poplatky, pokuty, daň z motorových vozidiel, reklama, ochranné prostriedky a pod.</t>
  </si>
  <si>
    <t>3.3.</t>
  </si>
  <si>
    <t>Náklady cestovných náhrad, strava, ubytovanie, iné ...</t>
  </si>
  <si>
    <t>Výška sumy v tomto poli môže značne kolísať, v závislosti od toho, či sa geodetické práce vykonávajú v blízkosti sídla firmy alebo niekde ďalej. Pri týždňovkách pre dvoch ľudí sú tieto mesačné náklady cca 1800 Euro vo vzdialenosti 350 km od sídla firmy (ročne 21600 Euro).</t>
  </si>
  <si>
    <t>3.4. Spolu:</t>
  </si>
  <si>
    <t>Ročne</t>
  </si>
  <si>
    <t>3.5.</t>
  </si>
  <si>
    <t>Denne</t>
  </si>
  <si>
    <t>3.6.</t>
  </si>
  <si>
    <t>Počet pracovníkov firmy</t>
  </si>
  <si>
    <t>3.7.</t>
  </si>
  <si>
    <t>Denne na jedného pracovníka</t>
  </si>
  <si>
    <t>4.</t>
  </si>
  <si>
    <r>
      <rPr>
        <b/>
        <sz val="14"/>
        <color indexed="10"/>
        <rFont val="Calibri"/>
        <family val="2"/>
      </rPr>
      <t xml:space="preserve">Ročné </t>
    </r>
    <r>
      <rPr>
        <b/>
        <sz val="14"/>
        <color indexed="8"/>
        <rFont val="Calibri"/>
        <family val="2"/>
      </rPr>
      <t>účtovné odpisy hmotného a nehmotného investičného majetku celej spoločnosti</t>
    </r>
  </si>
  <si>
    <t>4.1.</t>
  </si>
  <si>
    <t>Denne na celú spoločnosť na produktívne dni</t>
  </si>
  <si>
    <t>4.2.</t>
  </si>
  <si>
    <t>5.</t>
  </si>
  <si>
    <t>Priemerný zisk 20 %</t>
  </si>
  <si>
    <t>Vložte percento vami očakávaného zisku. Odpisy majetku sú už započítané v položke č. 4.</t>
  </si>
  <si>
    <t>6.</t>
  </si>
  <si>
    <t>Daň s pridanej hodnoty 20 %</t>
  </si>
  <si>
    <t>Vložte aktuálne platnú DPH.</t>
  </si>
  <si>
    <t>7. Výsledok:</t>
  </si>
  <si>
    <t>7.1.</t>
  </si>
  <si>
    <t>Potrebný príjem za jednodňovú prácu vrátane zisku a DPH</t>
  </si>
  <si>
    <t>7.2.</t>
  </si>
  <si>
    <t>Vypočítaná hodinová sadzba vrátane variabilných nákladov, zisku a DPH</t>
  </si>
  <si>
    <t>Vysvetlivky:</t>
  </si>
  <si>
    <t>Do žltých buniek je možné vkladať zmenené údaje podľa vlastného uváženia, napr. do položky 1.1. možno vkladať odlišné sumy mesačnej mzdy, alebo do položky 3.5. iný počet pracovníkov spoločnosti.</t>
  </si>
  <si>
    <t>Stĺpce s biely pozadím sa automaticky prepočítavajú.</t>
  </si>
  <si>
    <t>Alternatívne výpočty sa odlišujú iba výškou mesačnej hrubej mzdy.</t>
  </si>
  <si>
    <t>Alt 1 je prepočítaná na aktuálnu priemernú nominálnu mesačnú mzdu zamestnanca hospodárstva SR.</t>
  </si>
  <si>
    <t>Copyright © Ing. Peter Repáň 2020 - 2021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</si>
</sst>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€-1]"/>
    <numFmt numFmtId="165" formatCode="#,##0.00\ [$€-1]"/>
    <numFmt numFmtId="166" formatCode="#,##0.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rgb="FFFF0000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 wrapText="1"/>
    </xf>
    <xf numFmtId="49" fontId="0" fillId="3" borderId="1" xfId="0" applyNumberForma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0" borderId="0" xfId="0" applyFont="1"/>
    <xf numFmtId="0" fontId="8" fillId="3" borderId="2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164" fontId="15" fillId="2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165" fontId="16" fillId="4" borderId="4" xfId="0" applyNumberFormat="1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left" vertical="center"/>
    </xf>
    <xf numFmtId="49" fontId="0" fillId="0" borderId="2" xfId="0" applyNumberFormat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horizontal="left" vertical="center"/>
    </xf>
    <xf numFmtId="0" fontId="19" fillId="0" borderId="3" xfId="0" applyFont="1" applyBorder="1" applyAlignment="1">
      <alignment horizontal="center" vertical="center"/>
    </xf>
    <xf numFmtId="164" fontId="15" fillId="5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164" fontId="11" fillId="3" borderId="3" xfId="0" applyNumberFormat="1" applyFont="1" applyFill="1" applyBorder="1" applyAlignment="1">
      <alignment horizontal="center" vertical="center"/>
    </xf>
    <xf numFmtId="164" fontId="11" fillId="3" borderId="8" xfId="0" applyNumberFormat="1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164" fontId="12" fillId="3" borderId="3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164" fontId="12" fillId="3" borderId="2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21" fillId="0" borderId="4" xfId="0" applyFont="1" applyBorder="1" applyAlignment="1">
      <alignment/>
    </xf>
    <xf numFmtId="0" fontId="21" fillId="0" borderId="9" xfId="0" applyFont="1" applyBorder="1" applyAlignment="1">
      <alignment/>
    </xf>
    <xf numFmtId="0" fontId="21" fillId="0" borderId="5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workbookViewId="0" topLeftCell="A1">
      <selection activeCell="B4" sqref="B4"/>
    </sheetView>
  </sheetViews>
  <sheetFormatPr defaultColWidth="9.140625" defaultRowHeight="15"/>
  <cols>
    <col min="1" max="1" width="10.7109375" style="0" bestFit="1" customWidth="1"/>
    <col min="2" max="2" width="10.57421875" style="0" bestFit="1" customWidth="1"/>
    <col min="3" max="5" width="10.57421875" style="0" customWidth="1"/>
    <col min="6" max="6" width="104.8515625" style="0" customWidth="1"/>
    <col min="7" max="7" width="64.7109375" style="0" customWidth="1"/>
  </cols>
  <sheetData>
    <row r="1" spans="1:7" ht="27" thickBot="1">
      <c r="A1" s="49" t="s">
        <v>0</v>
      </c>
      <c r="B1" s="50"/>
      <c r="C1" s="50"/>
      <c r="D1" s="50"/>
      <c r="E1" s="50"/>
      <c r="F1" s="50"/>
      <c r="G1" s="51"/>
    </row>
    <row r="2" spans="1:7" s="16" customFormat="1" ht="18.75">
      <c r="A2" s="29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29" t="s">
        <v>7</v>
      </c>
    </row>
    <row r="3" spans="1:7" ht="45">
      <c r="A3" s="2" t="s">
        <v>8</v>
      </c>
      <c r="B3" s="35">
        <v>732</v>
      </c>
      <c r="C3" s="35">
        <v>2000</v>
      </c>
      <c r="D3" s="35">
        <v>3000</v>
      </c>
      <c r="E3" s="35">
        <v>4000</v>
      </c>
      <c r="F3" s="25" t="s">
        <v>9</v>
      </c>
      <c r="G3" s="13" t="s">
        <v>10</v>
      </c>
    </row>
    <row r="4" spans="1:7" ht="15">
      <c r="A4" s="2" t="s">
        <v>11</v>
      </c>
      <c r="B4" s="6">
        <f>(B3*11)*0.9</f>
        <v>7246.8</v>
      </c>
      <c r="C4" s="6">
        <f>(C3*11)*0.9</f>
        <v>19800</v>
      </c>
      <c r="D4" s="6">
        <f>(D3*11)*0.9</f>
        <v>29700</v>
      </c>
      <c r="E4" s="6">
        <f>(E3*11)*0.9</f>
        <v>39600</v>
      </c>
      <c r="F4" s="1" t="s">
        <v>12</v>
      </c>
      <c r="G4" s="13" t="s">
        <v>13</v>
      </c>
    </row>
    <row r="5" spans="1:7" ht="15">
      <c r="A5" s="2" t="s">
        <v>11</v>
      </c>
      <c r="B5" s="6">
        <f>(B3*11)*0.1</f>
        <v>805.2</v>
      </c>
      <c r="C5" s="6">
        <f>(C3*11)*0.1</f>
        <v>2200</v>
      </c>
      <c r="D5" s="6">
        <f>(D3*11)*0.1</f>
        <v>3300</v>
      </c>
      <c r="E5" s="6">
        <f>(E3*11)*0.1</f>
        <v>4400</v>
      </c>
      <c r="F5" s="1" t="s">
        <v>14</v>
      </c>
      <c r="G5" s="13" t="s">
        <v>15</v>
      </c>
    </row>
    <row r="6" spans="1:7" ht="15">
      <c r="A6" s="2" t="s">
        <v>16</v>
      </c>
      <c r="B6" s="6">
        <f>B3</f>
        <v>732</v>
      </c>
      <c r="C6" s="6">
        <f>C3</f>
        <v>2000</v>
      </c>
      <c r="D6" s="6">
        <f>D3</f>
        <v>3000</v>
      </c>
      <c r="E6" s="6">
        <f>E3</f>
        <v>4000</v>
      </c>
      <c r="F6" s="1" t="s">
        <v>17</v>
      </c>
      <c r="G6" s="13" t="s">
        <v>18</v>
      </c>
    </row>
    <row r="7" spans="1:7" ht="15">
      <c r="A7" s="2" t="s">
        <v>19</v>
      </c>
      <c r="B7" s="7">
        <v>0.358</v>
      </c>
      <c r="C7" s="7">
        <v>0.358</v>
      </c>
      <c r="D7" s="7">
        <v>0.358</v>
      </c>
      <c r="E7" s="7">
        <v>0.358</v>
      </c>
      <c r="F7" s="1" t="s">
        <v>20</v>
      </c>
      <c r="G7" s="13" t="s">
        <v>21</v>
      </c>
    </row>
    <row r="8" spans="1:7" ht="15">
      <c r="A8" s="2" t="s">
        <v>22</v>
      </c>
      <c r="B8" s="6">
        <f>(B4+B5+B6)*B7</f>
        <v>3144.672</v>
      </c>
      <c r="C8" s="6">
        <f>(C4+C5+C6)*C7</f>
        <v>8592</v>
      </c>
      <c r="D8" s="6">
        <f>(D4+D5+D6)*D7</f>
        <v>12888</v>
      </c>
      <c r="E8" s="6">
        <f>(E4+E5+E6)*E7</f>
        <v>17184</v>
      </c>
      <c r="F8" s="1" t="s">
        <v>23</v>
      </c>
      <c r="G8" s="13" t="s">
        <v>21</v>
      </c>
    </row>
    <row r="9" spans="1:7" ht="15">
      <c r="A9" s="30" t="s">
        <v>24</v>
      </c>
      <c r="B9" s="31">
        <f>SUM(B4:B8)</f>
        <v>11929.03</v>
      </c>
      <c r="C9" s="31">
        <f>SUM(C4:C8)</f>
        <v>32592.358</v>
      </c>
      <c r="D9" s="31">
        <f>SUM(D4:D8)</f>
        <v>48888.358</v>
      </c>
      <c r="E9" s="31">
        <f>SUM(E4:E8)</f>
        <v>65184.358</v>
      </c>
      <c r="F9" s="18" t="s">
        <v>25</v>
      </c>
      <c r="G9" s="13"/>
    </row>
    <row r="10" spans="1:7" ht="18.75">
      <c r="A10" s="15" t="s">
        <v>26</v>
      </c>
      <c r="B10" s="38"/>
      <c r="C10" s="39"/>
      <c r="D10" s="39"/>
      <c r="E10" s="40"/>
      <c r="F10" s="20" t="s">
        <v>27</v>
      </c>
      <c r="G10" s="17"/>
    </row>
    <row r="11" spans="1:7" ht="30">
      <c r="A11" s="2" t="s">
        <v>28</v>
      </c>
      <c r="B11" s="9">
        <v>200</v>
      </c>
      <c r="C11" s="9">
        <v>200</v>
      </c>
      <c r="D11" s="9">
        <v>200</v>
      </c>
      <c r="E11" s="9">
        <v>200</v>
      </c>
      <c r="F11" s="1" t="s">
        <v>29</v>
      </c>
      <c r="G11" s="13" t="s">
        <v>30</v>
      </c>
    </row>
    <row r="12" spans="1:7" ht="15">
      <c r="A12" s="2" t="s">
        <v>31</v>
      </c>
      <c r="B12" s="9">
        <v>7.5</v>
      </c>
      <c r="C12" s="9">
        <v>7.5</v>
      </c>
      <c r="D12" s="9">
        <v>7.5</v>
      </c>
      <c r="E12" s="9">
        <v>7.5</v>
      </c>
      <c r="F12" s="1" t="s">
        <v>32</v>
      </c>
      <c r="G12" s="13" t="s">
        <v>33</v>
      </c>
    </row>
    <row r="13" spans="1:7" ht="33.75" customHeight="1">
      <c r="A13" s="2" t="s">
        <v>34</v>
      </c>
      <c r="B13" s="10">
        <f>B11*B12</f>
        <v>1500</v>
      </c>
      <c r="C13" s="10">
        <f>C11*C12</f>
        <v>1500</v>
      </c>
      <c r="D13" s="10">
        <f>D11*D12</f>
        <v>1500</v>
      </c>
      <c r="E13" s="10">
        <f>E11*E12</f>
        <v>1500</v>
      </c>
      <c r="F13" s="11" t="s">
        <v>35</v>
      </c>
      <c r="G13" s="13" t="s">
        <v>36</v>
      </c>
    </row>
    <row r="14" spans="1:7" ht="15">
      <c r="A14" s="2" t="s">
        <v>37</v>
      </c>
      <c r="B14" s="8">
        <f>B9/B13</f>
        <v>7.952686666666667</v>
      </c>
      <c r="C14" s="8">
        <f>C9/C13</f>
        <v>21.728238666666666</v>
      </c>
      <c r="D14" s="8">
        <f>D9/D13</f>
        <v>32.59223866666667</v>
      </c>
      <c r="E14" s="8">
        <f>E9/E13</f>
        <v>43.456238666666664</v>
      </c>
      <c r="F14" s="12" t="s">
        <v>38</v>
      </c>
      <c r="G14" s="13"/>
    </row>
    <row r="15" spans="1:7" ht="18.75">
      <c r="A15" s="15" t="s">
        <v>39</v>
      </c>
      <c r="B15" s="41"/>
      <c r="C15" s="42"/>
      <c r="D15" s="42"/>
      <c r="E15" s="43"/>
      <c r="F15" s="47" t="s">
        <v>40</v>
      </c>
      <c r="G15" s="48"/>
    </row>
    <row r="16" spans="1:7" ht="45">
      <c r="A16" s="2" t="s">
        <v>41</v>
      </c>
      <c r="B16" s="5">
        <v>10000</v>
      </c>
      <c r="C16" s="5">
        <v>10000</v>
      </c>
      <c r="D16" s="5">
        <v>10000</v>
      </c>
      <c r="E16" s="5">
        <v>10000</v>
      </c>
      <c r="F16" s="1" t="s">
        <v>42</v>
      </c>
      <c r="G16" s="13" t="s">
        <v>43</v>
      </c>
    </row>
    <row r="17" spans="1:7" ht="75">
      <c r="A17" s="2" t="s">
        <v>44</v>
      </c>
      <c r="B17" s="5">
        <v>10000</v>
      </c>
      <c r="C17" s="5">
        <v>10000</v>
      </c>
      <c r="D17" s="5">
        <v>10000</v>
      </c>
      <c r="E17" s="5">
        <v>10000</v>
      </c>
      <c r="F17" s="4" t="s">
        <v>45</v>
      </c>
      <c r="G17" s="4" t="s">
        <v>46</v>
      </c>
    </row>
    <row r="18" spans="1:7" ht="60">
      <c r="A18" s="2" t="s">
        <v>47</v>
      </c>
      <c r="B18" s="5">
        <v>3000</v>
      </c>
      <c r="C18" s="5">
        <v>3000</v>
      </c>
      <c r="D18" s="5">
        <v>3000</v>
      </c>
      <c r="E18" s="5">
        <v>3000</v>
      </c>
      <c r="F18" s="1" t="s">
        <v>48</v>
      </c>
      <c r="G18" s="13" t="s">
        <v>49</v>
      </c>
    </row>
    <row r="19" spans="1:7" ht="15">
      <c r="A19" s="30" t="s">
        <v>50</v>
      </c>
      <c r="B19" s="31">
        <f>SUM(B16:B18)</f>
        <v>23000</v>
      </c>
      <c r="C19" s="31">
        <f>SUM(C16:C18)</f>
        <v>23000</v>
      </c>
      <c r="D19" s="31">
        <f>SUM(D16:D18)</f>
        <v>23000</v>
      </c>
      <c r="E19" s="31">
        <f>SUM(E16:E18)</f>
        <v>23000</v>
      </c>
      <c r="F19" s="18" t="s">
        <v>51</v>
      </c>
      <c r="G19" s="13"/>
    </row>
    <row r="20" spans="1:7" ht="15">
      <c r="A20" s="2" t="s">
        <v>52</v>
      </c>
      <c r="B20" s="8">
        <f>B19/B11</f>
        <v>115</v>
      </c>
      <c r="C20" s="8">
        <f>C19/C11</f>
        <v>115</v>
      </c>
      <c r="D20" s="8">
        <f>D19/D11</f>
        <v>115</v>
      </c>
      <c r="E20" s="8">
        <f>E19/E11</f>
        <v>115</v>
      </c>
      <c r="F20" s="1" t="s">
        <v>53</v>
      </c>
      <c r="G20" s="13"/>
    </row>
    <row r="21" spans="1:7" ht="18.75">
      <c r="A21" s="2" t="s">
        <v>54</v>
      </c>
      <c r="B21" s="24">
        <v>4</v>
      </c>
      <c r="C21" s="24">
        <v>5</v>
      </c>
      <c r="D21" s="24">
        <v>5</v>
      </c>
      <c r="E21" s="24">
        <v>5</v>
      </c>
      <c r="F21" s="25" t="s">
        <v>55</v>
      </c>
      <c r="G21" s="13"/>
    </row>
    <row r="22" spans="1:7" ht="15">
      <c r="A22" s="2" t="s">
        <v>56</v>
      </c>
      <c r="B22" s="6">
        <f>B20/B21</f>
        <v>28.75</v>
      </c>
      <c r="C22" s="6">
        <f>C20/C21</f>
        <v>23</v>
      </c>
      <c r="D22" s="6">
        <f>D20/D21</f>
        <v>23</v>
      </c>
      <c r="E22" s="6">
        <f>E20/E21</f>
        <v>23</v>
      </c>
      <c r="F22" s="1" t="s">
        <v>57</v>
      </c>
      <c r="G22" s="13"/>
    </row>
    <row r="23" spans="1:7" ht="18.75">
      <c r="A23" s="15" t="s">
        <v>58</v>
      </c>
      <c r="B23" s="22">
        <v>3000</v>
      </c>
      <c r="C23" s="22">
        <v>3000</v>
      </c>
      <c r="D23" s="22">
        <v>3000</v>
      </c>
      <c r="E23" s="22">
        <v>3000</v>
      </c>
      <c r="F23" s="21" t="s">
        <v>59</v>
      </c>
      <c r="G23" s="14"/>
    </row>
    <row r="24" spans="1:7" ht="15">
      <c r="A24" s="2" t="s">
        <v>60</v>
      </c>
      <c r="B24" s="6">
        <f>B23/B11</f>
        <v>15</v>
      </c>
      <c r="C24" s="6">
        <f>C23/C11</f>
        <v>15</v>
      </c>
      <c r="D24" s="6">
        <f>D23/D11</f>
        <v>15</v>
      </c>
      <c r="E24" s="6">
        <f>E23/E11</f>
        <v>15</v>
      </c>
      <c r="F24" s="1" t="s">
        <v>61</v>
      </c>
      <c r="G24" s="13"/>
    </row>
    <row r="25" spans="1:7" ht="15">
      <c r="A25" s="2" t="s">
        <v>62</v>
      </c>
      <c r="B25" s="6">
        <f>B24/B21</f>
        <v>3.75</v>
      </c>
      <c r="C25" s="6">
        <f>C24/C21</f>
        <v>3</v>
      </c>
      <c r="D25" s="6">
        <f>D24/D21</f>
        <v>3</v>
      </c>
      <c r="E25" s="6">
        <f>E24/E21</f>
        <v>3</v>
      </c>
      <c r="F25" s="1" t="s">
        <v>57</v>
      </c>
      <c r="G25" s="13"/>
    </row>
    <row r="26" spans="1:7" ht="30">
      <c r="A26" s="15" t="s">
        <v>63</v>
      </c>
      <c r="B26" s="23">
        <v>1.2</v>
      </c>
      <c r="C26" s="23">
        <v>1.2</v>
      </c>
      <c r="D26" s="23">
        <v>1.2</v>
      </c>
      <c r="E26" s="23">
        <v>1.2</v>
      </c>
      <c r="F26" s="19" t="s">
        <v>64</v>
      </c>
      <c r="G26" s="14" t="s">
        <v>65</v>
      </c>
    </row>
    <row r="27" spans="1:7" ht="18.75">
      <c r="A27" s="15" t="s">
        <v>66</v>
      </c>
      <c r="B27" s="23">
        <v>1.2</v>
      </c>
      <c r="C27" s="23">
        <v>1.2</v>
      </c>
      <c r="D27" s="23">
        <v>1.2</v>
      </c>
      <c r="E27" s="23">
        <v>1.2</v>
      </c>
      <c r="F27" s="19" t="s">
        <v>67</v>
      </c>
      <c r="G27" s="14" t="s">
        <v>68</v>
      </c>
    </row>
    <row r="28" spans="1:7" ht="18.75">
      <c r="A28" s="44" t="s">
        <v>69</v>
      </c>
      <c r="B28" s="44"/>
      <c r="C28" s="44"/>
      <c r="D28" s="44"/>
      <c r="E28" s="44"/>
      <c r="F28" s="44"/>
      <c r="G28" s="13"/>
    </row>
    <row r="29" spans="1:7" ht="15.75" thickBot="1">
      <c r="A29" s="2" t="s">
        <v>70</v>
      </c>
      <c r="B29" s="32">
        <f>(((B14*B12)+(B22+B25))*B26)*B27</f>
        <v>132.68901599999998</v>
      </c>
      <c r="C29" s="32">
        <f>(((C14*C12)+(C22+C25))*C26)*C27</f>
        <v>272.1049776</v>
      </c>
      <c r="D29" s="32">
        <f>(((D14*D12)+(D22+D25))*D26)*D27</f>
        <v>389.4361775999999</v>
      </c>
      <c r="E29" s="32">
        <f>(((E14*E12)+(E22+E25))*E26)*E27</f>
        <v>506.7673775999999</v>
      </c>
      <c r="F29" s="33" t="s">
        <v>71</v>
      </c>
      <c r="G29" s="3"/>
    </row>
    <row r="30" spans="1:7" ht="21.75" thickBot="1">
      <c r="A30" s="34" t="s">
        <v>72</v>
      </c>
      <c r="B30" s="26">
        <f>B29/B12</f>
        <v>17.691868799999998</v>
      </c>
      <c r="C30" s="26">
        <f>C29/C12</f>
        <v>36.280663679999996</v>
      </c>
      <c r="D30" s="26">
        <f>D29/D12</f>
        <v>51.92482367999999</v>
      </c>
      <c r="E30" s="26">
        <f>E29/E12</f>
        <v>67.56898367999999</v>
      </c>
      <c r="F30" s="27" t="s">
        <v>73</v>
      </c>
      <c r="G30" s="28"/>
    </row>
    <row r="31" spans="1:7" ht="15">
      <c r="A31" s="45" t="s">
        <v>74</v>
      </c>
      <c r="B31" s="46"/>
      <c r="C31" s="46"/>
      <c r="D31" s="46"/>
      <c r="E31" s="46"/>
      <c r="F31" s="46"/>
      <c r="G31" s="45"/>
    </row>
    <row r="32" spans="1:7" ht="15">
      <c r="A32" s="37" t="s">
        <v>75</v>
      </c>
      <c r="B32" s="37"/>
      <c r="C32" s="37"/>
      <c r="D32" s="37"/>
      <c r="E32" s="37"/>
      <c r="F32" s="37"/>
      <c r="G32" s="37"/>
    </row>
    <row r="33" spans="1:7" ht="15">
      <c r="A33" s="37" t="s">
        <v>76</v>
      </c>
      <c r="B33" s="37"/>
      <c r="C33" s="37"/>
      <c r="D33" s="37"/>
      <c r="E33" s="37"/>
      <c r="F33" s="37"/>
      <c r="G33" s="37"/>
    </row>
    <row r="34" spans="1:7" ht="15">
      <c r="A34" s="36" t="s">
        <v>77</v>
      </c>
      <c r="B34" s="36"/>
      <c r="C34" s="36"/>
      <c r="D34" s="36"/>
      <c r="E34" s="36"/>
      <c r="F34" s="36"/>
      <c r="G34" s="36"/>
    </row>
    <row r="35" spans="1:7" ht="15">
      <c r="A35" s="37" t="s">
        <v>78</v>
      </c>
      <c r="B35" s="37"/>
      <c r="C35" s="37"/>
      <c r="D35" s="37"/>
      <c r="E35" s="37"/>
      <c r="F35" s="37"/>
      <c r="G35" s="37"/>
    </row>
    <row r="37" ht="15">
      <c r="A37" t="s">
        <v>79</v>
      </c>
    </row>
  </sheetData>
  <mergeCells count="10">
    <mergeCell ref="A1:G1"/>
    <mergeCell ref="A31:G31"/>
    <mergeCell ref="A32:G32"/>
    <mergeCell ref="A33:G33"/>
    <mergeCell ref="F15:G15"/>
    <mergeCell ref="A34:G34"/>
    <mergeCell ref="A35:G35"/>
    <mergeCell ref="B10:E10"/>
    <mergeCell ref="B15:E15"/>
    <mergeCell ref="A28:F28"/>
  </mergeCells>
  <printOptions/>
  <pageMargins left="0.7" right="0.7" top="0.787401575" bottom="0.7874015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Repáň</dc:creator>
  <cp:keywords/>
  <dc:description/>
  <cp:lastModifiedBy>Hostiteľský používateľ</cp:lastModifiedBy>
  <dcterms:created xsi:type="dcterms:W3CDTF">2012-06-05T06:21:14Z</dcterms:created>
  <dcterms:modified xsi:type="dcterms:W3CDTF">2021-08-06T09:07:01Z</dcterms:modified>
  <cp:category/>
  <cp:version/>
  <cp:contentType/>
  <cp:contentStatus/>
</cp:coreProperties>
</file>